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avo\Desktop\"/>
    </mc:Choice>
  </mc:AlternateContent>
  <bookViews>
    <workbookView xWindow="-120" yWindow="-120" windowWidth="20730" windowHeight="11160"/>
  </bookViews>
  <sheets>
    <sheet name="Plan1 (2)" sheetId="4" r:id="rId1"/>
  </sheets>
  <externalReferences>
    <externalReference r:id="rId2"/>
  </externalReferences>
  <definedNames>
    <definedName name="__R">#REF!</definedName>
    <definedName name="_Order1" hidden="1">255</definedName>
    <definedName name="_R">#REF!</definedName>
    <definedName name="INTERVALO">#REF!</definedName>
    <definedName name="JOAO">#REF!</definedName>
    <definedName name="SERVIÇOS">#REF!</definedName>
    <definedName name="titulo">[1]Planilha!$C$5:$F$182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4" l="1"/>
  <c r="O18" i="4"/>
  <c r="M18" i="4"/>
  <c r="O17" i="4"/>
  <c r="M12" i="4"/>
  <c r="M17" i="4" l="1"/>
  <c r="P9" i="4" l="1"/>
  <c r="N15" i="4"/>
  <c r="L15" i="4"/>
  <c r="E9" i="4"/>
  <c r="P11" i="4"/>
  <c r="P10" i="4"/>
  <c r="K11" i="4" l="1"/>
  <c r="I11" i="4"/>
  <c r="G11" i="4"/>
  <c r="P13" i="4" l="1"/>
  <c r="P12" i="4"/>
  <c r="E11" i="4" l="1"/>
  <c r="O13" i="4" l="1"/>
  <c r="M13" i="4"/>
  <c r="O12" i="4"/>
  <c r="K10" i="4"/>
  <c r="K17" i="4" s="1"/>
  <c r="I10" i="4"/>
  <c r="I17" i="4" s="1"/>
  <c r="G10" i="4"/>
  <c r="G17" i="4" s="1"/>
  <c r="G18" i="4" s="1"/>
  <c r="I18" i="4" l="1"/>
  <c r="K18" i="4" s="1"/>
  <c r="E10" i="4" l="1"/>
  <c r="E12" i="4"/>
  <c r="E13" i="4"/>
  <c r="H12" i="4"/>
  <c r="F13" i="4"/>
  <c r="F12" i="4"/>
  <c r="F15" i="4" s="1"/>
  <c r="H13" i="4"/>
  <c r="J15" i="4" l="1"/>
  <c r="H15" i="4"/>
  <c r="F16" i="4"/>
  <c r="H16" i="4" l="1"/>
  <c r="J16" i="4" s="1"/>
  <c r="L16" i="4" s="1"/>
  <c r="N16" i="4" s="1"/>
</calcChain>
</file>

<file path=xl/sharedStrings.xml><?xml version="1.0" encoding="utf-8"?>
<sst xmlns="http://schemas.openxmlformats.org/spreadsheetml/2006/main" count="26" uniqueCount="16">
  <si>
    <t>ITEM</t>
  </si>
  <si>
    <t>SERVIÇOS</t>
  </si>
  <si>
    <t>VALOR</t>
  </si>
  <si>
    <t>%</t>
  </si>
  <si>
    <t>Perc. Global Simples (PGS)</t>
  </si>
  <si>
    <t>Perc. Global Acumulado (PGA)</t>
  </si>
  <si>
    <t xml:space="preserve">Valor Global Simples </t>
  </si>
  <si>
    <t xml:space="preserve">Valor Global Acumulado </t>
  </si>
  <si>
    <t>PAVIMENTAÇÃO</t>
  </si>
  <si>
    <t>OBRAS COMPLEMENTARES</t>
  </si>
  <si>
    <t>SINALIZAÇÃO</t>
  </si>
  <si>
    <t>CRONOGRAMA FISICO - FINANCEIRO</t>
  </si>
  <si>
    <t>Estrada Municipal PCB – 01 Vereador Raul Machado, São Luiz, Presidente Castello Branco – SC EXTENSÃO: 2,30 Km</t>
  </si>
  <si>
    <t>TRANSP.  PAVIMENTAÇÃO</t>
  </si>
  <si>
    <t>SERVIÇO PRELIMINAR</t>
  </si>
  <si>
    <t>PORCENTAGEM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</si>
</sst>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º MÊS&quot;"/>
    <numFmt numFmtId="165" formatCode="_(* #,##0.00_);_(* \(#,##0.00\);_(* &quot;-&quot;??_);_(@_)"/>
    <numFmt numFmtId="166" formatCode="[$-416]mmmm\-yy;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10" fontId="1" fillId="0" borderId="5" xfId="2" quotePrefix="1" applyNumberFormat="1" applyFont="1" applyFill="1" applyBorder="1" applyAlignment="1">
      <alignment horizontal="right" vertical="center"/>
    </xf>
    <xf numFmtId="3" fontId="1" fillId="0" borderId="5" xfId="1" applyNumberFormat="1" applyFont="1" applyFill="1" applyBorder="1" applyAlignment="1">
      <alignment horizontal="left" vertical="center" wrapText="1"/>
    </xf>
    <xf numFmtId="4" fontId="1" fillId="0" borderId="5" xfId="1" quotePrefix="1" applyNumberFormat="1" applyFont="1" applyFill="1" applyBorder="1" applyAlignment="1">
      <alignment horizontal="right" vertical="center"/>
    </xf>
    <xf numFmtId="4" fontId="1" fillId="0" borderId="5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right" vertical="center"/>
    </xf>
    <xf numFmtId="10" fontId="2" fillId="0" borderId="5" xfId="2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0" xfId="0" applyFont="1"/>
    <xf numFmtId="10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5" xfId="1" applyNumberFormat="1" applyFont="1" applyFill="1" applyBorder="1" applyAlignment="1">
      <alignment horizontal="center" vertical="center" wrapText="1"/>
    </xf>
    <xf numFmtId="4" fontId="1" fillId="0" borderId="5" xfId="4" quotePrefix="1" applyNumberFormat="1" applyFont="1" applyFill="1" applyBorder="1" applyAlignment="1">
      <alignment horizontal="right" vertical="center"/>
    </xf>
    <xf numFmtId="10" fontId="1" fillId="0" borderId="5" xfId="1" applyNumberFormat="1" applyFont="1" applyFill="1" applyBorder="1" applyAlignment="1">
      <alignment horizontal="right" vertical="center"/>
    </xf>
    <xf numFmtId="0" fontId="4" fillId="5" borderId="5" xfId="1" applyFont="1" applyFill="1" applyBorder="1" applyAlignment="1">
      <alignment horizontal="center" vertical="center"/>
    </xf>
    <xf numFmtId="0" fontId="1" fillId="6" borderId="0" xfId="0" applyFont="1" applyFill="1"/>
    <xf numFmtId="0" fontId="1" fillId="6" borderId="5" xfId="1" quotePrefix="1" applyFont="1" applyFill="1" applyBorder="1" applyAlignment="1">
      <alignment horizontal="center" vertical="center"/>
    </xf>
    <xf numFmtId="2" fontId="1" fillId="6" borderId="5" xfId="1" applyNumberFormat="1" applyFont="1" applyFill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/>
    </xf>
    <xf numFmtId="2" fontId="1" fillId="6" borderId="5" xfId="1" applyNumberFormat="1" applyFont="1" applyFill="1" applyBorder="1" applyAlignment="1">
      <alignment horizontal="right" vertical="center"/>
    </xf>
    <xf numFmtId="10" fontId="1" fillId="6" borderId="5" xfId="6" applyNumberFormat="1" applyFont="1" applyFill="1" applyBorder="1" applyAlignment="1">
      <alignment horizontal="center" vertical="center"/>
    </xf>
    <xf numFmtId="10" fontId="1" fillId="0" borderId="5" xfId="6" applyNumberFormat="1" applyFont="1" applyBorder="1"/>
    <xf numFmtId="10" fontId="1" fillId="6" borderId="4" xfId="0" applyNumberFormat="1" applyFont="1" applyFill="1" applyBorder="1" applyAlignment="1">
      <alignment horizontal="right" vertical="center"/>
    </xf>
    <xf numFmtId="0" fontId="1" fillId="0" borderId="5" xfId="1" applyFont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166" fontId="4" fillId="5" borderId="5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5" borderId="5" xfId="1" quotePrefix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7">
    <cellStyle name="Normal" xfId="0" builtinId="0"/>
    <cellStyle name="Normal 2 2" xfId="1"/>
    <cellStyle name="Porcentagem" xfId="6" builtinId="5"/>
    <cellStyle name="Porcentagem 2 2" xfId="5"/>
    <cellStyle name="Porcentagem 2 3" xfId="3"/>
    <cellStyle name="Porcentagem 3" xfId="2"/>
    <cellStyle name="Separador de milhares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iane\C%20-%20Denise\TERRAPLENAGEM\DEINFRA\Ano%20de%202004\CC-031-04\Pre&#231;o-\91010_91440_ObrasContenca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ObrasContencao"/>
    </sheetNames>
    <sheetDataSet>
      <sheetData sheetId="0" refreshError="1">
        <row r="5">
          <cell r="C5" t="str">
            <v>91010</v>
          </cell>
          <cell r="D5" t="str">
            <v>SRP</v>
          </cell>
          <cell r="E5" t="str">
            <v>TERRA ARMADA FORN.ELEMENTOS CONSTRUTIVOS P/MACIÇOS GREIDE C/ALT.ENTRE 0,0 À 6,0 M</v>
          </cell>
          <cell r="F5" t="str">
            <v>M2</v>
          </cell>
        </row>
        <row r="6">
          <cell r="C6" t="str">
            <v>91020</v>
          </cell>
          <cell r="D6" t="str">
            <v>SRP</v>
          </cell>
          <cell r="E6" t="str">
            <v>TERRA ARMADA FORN.ELEMENTOS CONSTRUTIVOS P/MACIÇOS GREIDE C/ALT.ENTRE 6,0 À 9,0 M</v>
          </cell>
          <cell r="F6" t="str">
            <v>M2</v>
          </cell>
        </row>
        <row r="7">
          <cell r="C7" t="str">
            <v>91030</v>
          </cell>
          <cell r="D7" t="str">
            <v>SRP</v>
          </cell>
          <cell r="E7" t="str">
            <v>TERRA ARMADA FORN.ELEMENTOS CONSTRUTIVOS P/MACIÇOS GREIDE C/ALT.ENTRE 9,0 À 12,0 M</v>
          </cell>
          <cell r="F7" t="str">
            <v>M2</v>
          </cell>
        </row>
        <row r="8">
          <cell r="C8" t="str">
            <v>91040</v>
          </cell>
          <cell r="D8" t="str">
            <v>SRP</v>
          </cell>
          <cell r="E8" t="str">
            <v>TERRA ARMADA FORN.ELEMENTOS CONSTRUTIVOS P/MACIÇOS PÉ DE TALUDE C/ALT.ENTRE 0,0 À 6,0 M</v>
          </cell>
          <cell r="F8" t="str">
            <v>M2</v>
          </cell>
        </row>
        <row r="9">
          <cell r="C9" t="str">
            <v>91050</v>
          </cell>
          <cell r="D9" t="str">
            <v>SRP</v>
          </cell>
          <cell r="E9" t="str">
            <v>TERRA ARMADA FORN.ELEMENTOS CONSTRUTIVOS P/MACIÇOS PÉ DE TALUDE C/ALT.ENTRE 6,0 À 9,00 M</v>
          </cell>
          <cell r="F9" t="str">
            <v>M2</v>
          </cell>
        </row>
        <row r="10">
          <cell r="C10" t="str">
            <v>91060</v>
          </cell>
          <cell r="D10" t="str">
            <v>SRP</v>
          </cell>
          <cell r="E10" t="str">
            <v>TERRA ARMADA FORN.ELEMENTOS CONSTRUTIVOS P/MACIÇOS PÉ DE TALUDE C/ALT.ENTRE 9,0 À 12,0 M</v>
          </cell>
          <cell r="F10" t="str">
            <v>M2</v>
          </cell>
        </row>
        <row r="11">
          <cell r="C11" t="str">
            <v>91070</v>
          </cell>
          <cell r="D11" t="str">
            <v>SRP</v>
          </cell>
          <cell r="E11" t="str">
            <v>FORNECIMENTO E MOLDAGEM DE CONCRETO FCK 21 MPA NAS ESCAMAS</v>
          </cell>
          <cell r="F11" t="str">
            <v>M3</v>
          </cell>
        </row>
        <row r="12">
          <cell r="C12" t="str">
            <v>91080</v>
          </cell>
          <cell r="D12" t="str">
            <v>SRP</v>
          </cell>
          <cell r="E12" t="str">
            <v>FORN.E COLOCAÇÃO DE AÇO CA-50</v>
          </cell>
          <cell r="F12" t="str">
            <v>KG</v>
          </cell>
        </row>
        <row r="13">
          <cell r="C13" t="str">
            <v>91090</v>
          </cell>
          <cell r="D13" t="str">
            <v>SRP</v>
          </cell>
          <cell r="E13" t="str">
            <v>FORN.E COLOCAÇÃO DE AÇO CA-60</v>
          </cell>
          <cell r="F13" t="str">
            <v>KG</v>
          </cell>
        </row>
        <row r="14">
          <cell r="C14" t="str">
            <v>91100</v>
          </cell>
          <cell r="D14" t="str">
            <v>SRP</v>
          </cell>
          <cell r="E14" t="str">
            <v xml:space="preserve">FORN.E COL. DE TUBOS DE PVC RÍGIDO , DN=32 MM PARA ESCAMAS DE CONCRETO </v>
          </cell>
          <cell r="F14" t="str">
            <v>M</v>
          </cell>
        </row>
        <row r="15">
          <cell r="C15" t="str">
            <v>91110</v>
          </cell>
          <cell r="D15" t="str">
            <v>SRP</v>
          </cell>
          <cell r="E15" t="str">
            <v>MONTAGEM DE MACIÇOS</v>
          </cell>
          <cell r="F15" t="str">
            <v>M2</v>
          </cell>
        </row>
        <row r="16">
          <cell r="C16" t="str">
            <v>91112</v>
          </cell>
          <cell r="D16" t="str">
            <v>SRP</v>
          </cell>
          <cell r="E16" t="str">
            <v xml:space="preserve">SOLEIRA DE APOIO E ARREMATE DE TOPO </v>
          </cell>
          <cell r="F16" t="str">
            <v>M</v>
          </cell>
        </row>
        <row r="17">
          <cell r="C17" t="str">
            <v>91120</v>
          </cell>
          <cell r="D17" t="str">
            <v>SRP</v>
          </cell>
          <cell r="E17" t="str">
            <v>TERRA ARMADA FORN.ELEMENTOS CONSTRUTIVOS P/MUROS DE ENCONTROS PORTANTES  C/ALT.ENTRE 0,0 À 6,0 M</v>
          </cell>
          <cell r="F17" t="str">
            <v>M2</v>
          </cell>
        </row>
        <row r="18">
          <cell r="C18" t="str">
            <v>91130</v>
          </cell>
          <cell r="D18" t="str">
            <v>SRP</v>
          </cell>
          <cell r="E18" t="str">
            <v>TERRA ARMADA FORN.ELEMENTOS CONSTRUTIVOS P/MUROS DE ENCONTROS PORTANTES  C/ALT.ENTRE 6,0 À 9,0 M</v>
          </cell>
          <cell r="F18" t="str">
            <v>M2</v>
          </cell>
        </row>
        <row r="19">
          <cell r="C19" t="str">
            <v>91140</v>
          </cell>
          <cell r="D19" t="str">
            <v>SRP</v>
          </cell>
          <cell r="E19" t="str">
            <v>TERRA ARMADA FORN.ELEMENTOS CONSTRUTIVOS P/MUROS DE ENCONTROS PORTANTES  C/ALT.ENTRE 9,0 À 12,0 M</v>
          </cell>
          <cell r="F19" t="str">
            <v>M2</v>
          </cell>
        </row>
        <row r="20">
          <cell r="C20" t="str">
            <v>91150</v>
          </cell>
          <cell r="D20" t="str">
            <v>SRP</v>
          </cell>
          <cell r="E20" t="str">
            <v>REVESTIMENTO DE TALUDES EM CONCRETO PROJ. REFORÇADO C/CHUMBADORES (E=8,0)</v>
          </cell>
          <cell r="F20" t="str">
            <v>M2</v>
          </cell>
        </row>
        <row r="21">
          <cell r="C21" t="str">
            <v>91160</v>
          </cell>
          <cell r="D21" t="str">
            <v>SRP</v>
          </cell>
          <cell r="E21" t="str">
            <v>REVESTIMENTO DE TALUDES EM CONCRETO PROJ. REFORÇADO C/CHUMBADORES (E=10,0)</v>
          </cell>
          <cell r="F21" t="str">
            <v>M2</v>
          </cell>
        </row>
        <row r="22">
          <cell r="C22" t="str">
            <v>91170</v>
          </cell>
          <cell r="D22" t="str">
            <v>SRP</v>
          </cell>
          <cell r="E22" t="str">
            <v>REVESTIMENTO DE TALUDES EM CONCRETO PROJ. REFORÇADO C/CHUMBADORES DN 12,5 MM)</v>
          </cell>
          <cell r="F22" t="str">
            <v>M</v>
          </cell>
        </row>
        <row r="23">
          <cell r="C23" t="str">
            <v>91180</v>
          </cell>
          <cell r="D23" t="str">
            <v>SRP</v>
          </cell>
          <cell r="E23" t="str">
            <v>TIRANTES (GEWI 50/55) Q.TRAB = 200 KN - INCL. PERFURAÇÃO</v>
          </cell>
          <cell r="F23" t="str">
            <v>M</v>
          </cell>
        </row>
        <row r="24">
          <cell r="C24" t="str">
            <v>91190</v>
          </cell>
          <cell r="D24" t="str">
            <v>SRP</v>
          </cell>
          <cell r="E24" t="str">
            <v>TIRANTES (GEWI 85/105) Q.TRAB = 350 KN - INCL. PERFURAÇÃO</v>
          </cell>
          <cell r="F24" t="str">
            <v>M</v>
          </cell>
        </row>
        <row r="25">
          <cell r="C25" t="str">
            <v>91200</v>
          </cell>
          <cell r="D25" t="str">
            <v>SRP</v>
          </cell>
          <cell r="E25" t="str">
            <v>BULBO DE ANCORAGEM EM ROCHA,P/TIRANTES Q.TRAB=200 KN</v>
          </cell>
          <cell r="F25" t="str">
            <v>M</v>
          </cell>
        </row>
        <row r="26">
          <cell r="C26" t="str">
            <v>91210</v>
          </cell>
          <cell r="D26" t="str">
            <v>SRP</v>
          </cell>
          <cell r="E26" t="str">
            <v>BULBO DE ANCORAGEM EM SOLO,P/TIRANTES Q.TRAB=200 KN</v>
          </cell>
          <cell r="F26" t="str">
            <v>M</v>
          </cell>
        </row>
        <row r="27">
          <cell r="C27" t="str">
            <v>91220</v>
          </cell>
          <cell r="D27" t="str">
            <v>SRP</v>
          </cell>
          <cell r="E27" t="str">
            <v>BULBO DE ANCORAGEM EM ROCHA,P/TIRANTES Q.TRAB=350 KN</v>
          </cell>
          <cell r="F27" t="str">
            <v>M</v>
          </cell>
        </row>
        <row r="28">
          <cell r="C28" t="str">
            <v>91230</v>
          </cell>
          <cell r="D28" t="str">
            <v>SRP</v>
          </cell>
          <cell r="E28" t="str">
            <v>BULBO DE ANCORAGEM EM SOLO,P/TIRANTES Q.TRAB=350 KN</v>
          </cell>
          <cell r="F28" t="str">
            <v>M</v>
          </cell>
        </row>
        <row r="29">
          <cell r="C29" t="str">
            <v>91240</v>
          </cell>
          <cell r="D29" t="str">
            <v>SRP</v>
          </cell>
          <cell r="E29" t="str">
            <v>PERF.P/DRENO SOLO D=57,10 MM (AX)</v>
          </cell>
          <cell r="F29" t="str">
            <v>M</v>
          </cell>
        </row>
        <row r="30">
          <cell r="C30" t="str">
            <v>91250</v>
          </cell>
          <cell r="D30" t="str">
            <v>SRP</v>
          </cell>
          <cell r="E30" t="str">
            <v>PERF.P/DRENO SOLO D=73,0 MM (BX)</v>
          </cell>
          <cell r="F30" t="str">
            <v>M</v>
          </cell>
        </row>
        <row r="31">
          <cell r="C31" t="str">
            <v>91260</v>
          </cell>
          <cell r="D31" t="str">
            <v>SRP</v>
          </cell>
          <cell r="E31" t="str">
            <v>PERF.P/DRENO SOLO D=88,9 MM (NX)</v>
          </cell>
          <cell r="F31" t="str">
            <v>M</v>
          </cell>
        </row>
        <row r="32">
          <cell r="C32" t="str">
            <v>91270</v>
          </cell>
          <cell r="D32" t="str">
            <v>SRP</v>
          </cell>
          <cell r="E32" t="str">
            <v>PERF.P/DRENO SOLO D=114,3 MM (HX)</v>
          </cell>
          <cell r="F32" t="str">
            <v>M</v>
          </cell>
        </row>
        <row r="33">
          <cell r="C33" t="str">
            <v>91280</v>
          </cell>
          <cell r="D33" t="str">
            <v>SRP</v>
          </cell>
          <cell r="E33" t="str">
            <v>PERF.P/DRENO ROCHA D=57,10 MM (AX)</v>
          </cell>
          <cell r="F33" t="str">
            <v>M</v>
          </cell>
        </row>
        <row r="34">
          <cell r="C34" t="str">
            <v>91290</v>
          </cell>
          <cell r="D34" t="str">
            <v>SRP</v>
          </cell>
          <cell r="E34" t="str">
            <v>PERF.P/DRENO ROCHA D=73,0 MM (BX)</v>
          </cell>
          <cell r="F34" t="str">
            <v>M</v>
          </cell>
        </row>
        <row r="35">
          <cell r="C35" t="str">
            <v>91300</v>
          </cell>
          <cell r="D35" t="str">
            <v>SRP</v>
          </cell>
          <cell r="E35" t="str">
            <v>PERF.P/DRENO ROCHA D=88,9 MM (NX)</v>
          </cell>
          <cell r="F35" t="str">
            <v>M</v>
          </cell>
        </row>
        <row r="36">
          <cell r="C36" t="str">
            <v>91310</v>
          </cell>
          <cell r="D36" t="str">
            <v>SRP</v>
          </cell>
          <cell r="E36" t="str">
            <v>PERF.P/DRENO ROCHA D=114,3 MM (HX)</v>
          </cell>
          <cell r="F36" t="str">
            <v>M</v>
          </cell>
        </row>
        <row r="37">
          <cell r="C37" t="str">
            <v>91320</v>
          </cell>
          <cell r="D37" t="str">
            <v>SRP</v>
          </cell>
          <cell r="E37" t="str">
            <v>ESTACA PRÉ-MOLDADA DE CONCRETO 600 KN FORN. TRANSP. E CRAVAÇÃO</v>
          </cell>
          <cell r="F37" t="str">
            <v>M</v>
          </cell>
        </row>
        <row r="38">
          <cell r="C38" t="str">
            <v>91330</v>
          </cell>
          <cell r="D38" t="str">
            <v>SRP</v>
          </cell>
          <cell r="E38" t="str">
            <v>ESTACA PRÉ-MOLDADA DE CONCRETO 700 KN FORN. TRANSP. E CRAVAÇÃO</v>
          </cell>
          <cell r="F38" t="str">
            <v>M</v>
          </cell>
        </row>
        <row r="39">
          <cell r="C39" t="str">
            <v>91340</v>
          </cell>
          <cell r="D39" t="str">
            <v>SRP</v>
          </cell>
          <cell r="E39" t="str">
            <v>ATERRO REFORÇADO C/ELEMENTO DE REFORÇO (0,5 X 1,0 X 4,0) (MALHA 8 X 10) TERRAMESH</v>
          </cell>
          <cell r="F39" t="str">
            <v>UN</v>
          </cell>
        </row>
        <row r="40">
          <cell r="C40" t="str">
            <v>91350</v>
          </cell>
          <cell r="D40" t="str">
            <v>SRP</v>
          </cell>
          <cell r="E40" t="str">
            <v>ATERRO REFORÇADO C/ELEMENTO DE REFORÇO (1,0 X 1,0 X 4,0) (MALHA 8 X 10) TERRAMESH</v>
          </cell>
          <cell r="F40" t="str">
            <v>UN</v>
          </cell>
        </row>
        <row r="41">
          <cell r="C41" t="str">
            <v>91360</v>
          </cell>
          <cell r="D41" t="str">
            <v>SRP</v>
          </cell>
          <cell r="E41" t="str">
            <v xml:space="preserve">FORNECIMENTO E COLOCAÇÃO DE GEOGRELHA COM RESISTÊNCIA DE 100 KN </v>
          </cell>
          <cell r="F41" t="str">
            <v>M2</v>
          </cell>
        </row>
        <row r="42">
          <cell r="C42" t="str">
            <v>91370</v>
          </cell>
          <cell r="D42" t="str">
            <v>SRP</v>
          </cell>
          <cell r="E42" t="str">
            <v xml:space="preserve">FORNECIMENTO E COLOCAÇÃO DE GEOGRELHA COM RESISTÊNCIA DE 200 KN </v>
          </cell>
          <cell r="F42" t="str">
            <v>M2</v>
          </cell>
        </row>
        <row r="43">
          <cell r="C43" t="str">
            <v>91380</v>
          </cell>
          <cell r="D43" t="str">
            <v>SRP</v>
          </cell>
          <cell r="E43" t="str">
            <v xml:space="preserve">FORNECIMENTO E COLOCAÇÃO DE GEOGRELHA COM RESISTÊNCIA DE 300 KN </v>
          </cell>
          <cell r="F43" t="str">
            <v>M2</v>
          </cell>
        </row>
        <row r="44">
          <cell r="C44" t="str">
            <v>91390</v>
          </cell>
          <cell r="D44" t="str">
            <v>SRP</v>
          </cell>
          <cell r="E44" t="str">
            <v xml:space="preserve">FORNECIMENTO E COLOCAÇÃO DE GEOGRELHA COM RESISTÊNCIA DE 400 KN </v>
          </cell>
          <cell r="F44" t="str">
            <v>M2</v>
          </cell>
        </row>
        <row r="45">
          <cell r="C45" t="str">
            <v>91400</v>
          </cell>
          <cell r="D45" t="str">
            <v>SRP</v>
          </cell>
          <cell r="E45" t="str">
            <v xml:space="preserve">FORNECIMENTO E COLOCAÇÃO DE GEOGRELHA COM RESISTÊNCIA DE 500 KN </v>
          </cell>
          <cell r="F45" t="str">
            <v>M2</v>
          </cell>
        </row>
        <row r="46">
          <cell r="C46" t="str">
            <v>91410</v>
          </cell>
          <cell r="D46" t="str">
            <v>SRP</v>
          </cell>
          <cell r="E46" t="str">
            <v xml:space="preserve">FORNECIMENTO E COLOCAÇÃO DE GEOGRELHA COM RESISTÊNCIA DE 600 KN </v>
          </cell>
          <cell r="F46" t="str">
            <v>M2</v>
          </cell>
        </row>
        <row r="47">
          <cell r="C47" t="str">
            <v>91420</v>
          </cell>
          <cell r="D47" t="str">
            <v>SRP</v>
          </cell>
          <cell r="E47" t="str">
            <v xml:space="preserve">FORNECIMENTO E COLOCAÇÃO DE GEOGRELHA COM RESISTÊNCIA DE 700 KN </v>
          </cell>
          <cell r="F47" t="str">
            <v>M2</v>
          </cell>
        </row>
        <row r="48">
          <cell r="C48" t="str">
            <v>92064</v>
          </cell>
          <cell r="D48" t="str">
            <v>SRP</v>
          </cell>
          <cell r="E48" t="str">
            <v>FORNECIMENTO E COLOCAÇÃO DE GEOTEXTIL NÃO TECIDO 150 G/M2</v>
          </cell>
          <cell r="F48" t="str">
            <v>M2</v>
          </cell>
        </row>
        <row r="49">
          <cell r="C49" t="str">
            <v>91440</v>
          </cell>
          <cell r="D49" t="str">
            <v>SRP</v>
          </cell>
          <cell r="E49" t="str">
            <v>FORNECIMENTO E EXECUÇÃO DE DRENO VERTICAL FIBRO QUÍMICO</v>
          </cell>
          <cell r="F49" t="str">
            <v>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21"/>
  <sheetViews>
    <sheetView showGridLines="0" tabSelected="1" zoomScale="80" zoomScaleNormal="80" workbookViewId="0">
      <selection activeCell="E23" sqref="E23"/>
    </sheetView>
  </sheetViews>
  <sheetFormatPr defaultRowHeight="12.75" x14ac:dyDescent="0.2"/>
  <cols>
    <col min="1" max="1" width="9.140625" style="9"/>
    <col min="2" max="2" width="9.5703125" style="9" customWidth="1"/>
    <col min="3" max="3" width="23.28515625" style="9" customWidth="1"/>
    <col min="4" max="4" width="17" style="9" customWidth="1"/>
    <col min="5" max="5" width="11" style="9" bestFit="1" customWidth="1"/>
    <col min="6" max="6" width="8.7109375" style="9" bestFit="1" customWidth="1"/>
    <col min="7" max="7" width="13" style="9" bestFit="1" customWidth="1"/>
    <col min="8" max="8" width="8.7109375" style="9" bestFit="1" customWidth="1"/>
    <col min="9" max="9" width="14" style="9" customWidth="1"/>
    <col min="10" max="10" width="9.28515625" style="9" bestFit="1" customWidth="1"/>
    <col min="11" max="11" width="12.42578125" style="9" bestFit="1" customWidth="1"/>
    <col min="12" max="12" width="8.85546875" style="9" bestFit="1" customWidth="1"/>
    <col min="13" max="13" width="13.7109375" style="9" bestFit="1" customWidth="1"/>
    <col min="14" max="14" width="8.85546875" style="9" bestFit="1" customWidth="1"/>
    <col min="15" max="15" width="13.28515625" style="9" bestFit="1" customWidth="1"/>
    <col min="16" max="16" width="21.7109375" style="9" customWidth="1"/>
    <col min="17" max="16384" width="9.140625" style="9"/>
  </cols>
  <sheetData>
    <row r="4" spans="2:16" ht="67.5" customHeight="1" x14ac:dyDescent="0.2">
      <c r="B4" s="31" t="s">
        <v>0</v>
      </c>
      <c r="C4" s="32" t="s">
        <v>1</v>
      </c>
      <c r="D4" s="26" t="s">
        <v>2</v>
      </c>
      <c r="E4" s="26" t="s">
        <v>3</v>
      </c>
      <c r="F4" s="29" t="s">
        <v>12</v>
      </c>
      <c r="G4" s="29"/>
      <c r="H4" s="29"/>
      <c r="I4" s="29"/>
      <c r="J4" s="34" t="s">
        <v>11</v>
      </c>
      <c r="K4" s="35"/>
      <c r="L4" s="35"/>
      <c r="M4" s="35"/>
      <c r="N4" s="35"/>
      <c r="O4" s="35"/>
      <c r="P4" s="36"/>
    </row>
    <row r="5" spans="2:16" ht="20.100000000000001" customHeight="1" x14ac:dyDescent="0.2">
      <c r="B5" s="31"/>
      <c r="C5" s="32"/>
      <c r="D5" s="26"/>
      <c r="E5" s="26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2:16" ht="12.75" customHeight="1" x14ac:dyDescent="0.2">
      <c r="B6" s="31"/>
      <c r="C6" s="32"/>
      <c r="D6" s="26"/>
      <c r="E6" s="26"/>
      <c r="F6" s="27">
        <v>44136</v>
      </c>
      <c r="G6" s="27"/>
      <c r="H6" s="27">
        <v>44166</v>
      </c>
      <c r="I6" s="27"/>
      <c r="J6" s="27">
        <v>44197</v>
      </c>
      <c r="K6" s="27"/>
      <c r="L6" s="27">
        <v>44228</v>
      </c>
      <c r="M6" s="27"/>
      <c r="N6" s="27">
        <v>44256</v>
      </c>
      <c r="O6" s="27"/>
      <c r="P6" s="37" t="s">
        <v>15</v>
      </c>
    </row>
    <row r="7" spans="2:16" ht="12.75" customHeight="1" x14ac:dyDescent="0.2">
      <c r="B7" s="31"/>
      <c r="C7" s="32"/>
      <c r="D7" s="26"/>
      <c r="E7" s="26"/>
      <c r="F7" s="28">
        <v>1</v>
      </c>
      <c r="G7" s="28"/>
      <c r="H7" s="28">
        <v>2</v>
      </c>
      <c r="I7" s="28"/>
      <c r="J7" s="28">
        <v>3</v>
      </c>
      <c r="K7" s="28"/>
      <c r="L7" s="28">
        <v>4</v>
      </c>
      <c r="M7" s="28"/>
      <c r="N7" s="28">
        <v>5</v>
      </c>
      <c r="O7" s="28"/>
      <c r="P7" s="38"/>
    </row>
    <row r="8" spans="2:16" ht="15.75" x14ac:dyDescent="0.2">
      <c r="B8" s="31"/>
      <c r="C8" s="32"/>
      <c r="D8" s="26"/>
      <c r="E8" s="26"/>
      <c r="F8" s="15" t="s">
        <v>3</v>
      </c>
      <c r="G8" s="15" t="s">
        <v>2</v>
      </c>
      <c r="H8" s="15" t="s">
        <v>3</v>
      </c>
      <c r="I8" s="15" t="s">
        <v>2</v>
      </c>
      <c r="J8" s="15" t="s">
        <v>3</v>
      </c>
      <c r="K8" s="15" t="s">
        <v>2</v>
      </c>
      <c r="L8" s="15" t="s">
        <v>3</v>
      </c>
      <c r="M8" s="15" t="s">
        <v>2</v>
      </c>
      <c r="N8" s="15" t="s">
        <v>3</v>
      </c>
      <c r="O8" s="15" t="s">
        <v>2</v>
      </c>
      <c r="P8" s="39"/>
    </row>
    <row r="9" spans="2:16" s="16" customFormat="1" ht="22.5" customHeight="1" x14ac:dyDescent="0.2">
      <c r="B9" s="19">
        <v>1</v>
      </c>
      <c r="C9" s="17" t="s">
        <v>14</v>
      </c>
      <c r="D9" s="21">
        <v>744</v>
      </c>
      <c r="E9" s="1">
        <f>(D9*1)/$D$18</f>
        <v>2.4634132636990862E-3</v>
      </c>
      <c r="F9" s="22">
        <v>1</v>
      </c>
      <c r="G9" s="18">
        <v>744</v>
      </c>
      <c r="H9" s="20"/>
      <c r="I9" s="20"/>
      <c r="J9" s="20"/>
      <c r="K9" s="20"/>
      <c r="L9" s="20"/>
      <c r="M9" s="20"/>
      <c r="N9" s="20"/>
      <c r="O9" s="20"/>
      <c r="P9" s="24">
        <f>F9+H9+J9+L9+N9</f>
        <v>1</v>
      </c>
    </row>
    <row r="10" spans="2:16" ht="24.95" customHeight="1" x14ac:dyDescent="0.2">
      <c r="B10" s="12">
        <v>2</v>
      </c>
      <c r="C10" s="2" t="s">
        <v>8</v>
      </c>
      <c r="D10" s="3">
        <v>246604.3</v>
      </c>
      <c r="E10" s="1">
        <f>(D10*1)/$D$18</f>
        <v>0.81651653696939319</v>
      </c>
      <c r="F10" s="10">
        <v>0.3</v>
      </c>
      <c r="G10" s="13">
        <f>D10*F10</f>
        <v>73981.289999999994</v>
      </c>
      <c r="H10" s="10">
        <v>0.3</v>
      </c>
      <c r="I10" s="8">
        <f>D10*H10</f>
        <v>73981.289999999994</v>
      </c>
      <c r="J10" s="10">
        <v>0.4</v>
      </c>
      <c r="K10" s="8">
        <f>D10*J10</f>
        <v>98641.72</v>
      </c>
      <c r="L10" s="10">
        <v>0</v>
      </c>
      <c r="M10" s="8"/>
      <c r="N10" s="10">
        <v>0</v>
      </c>
      <c r="O10" s="13"/>
      <c r="P10" s="23">
        <f>F10+H10+J10+L10+N10</f>
        <v>1</v>
      </c>
    </row>
    <row r="11" spans="2:16" ht="30.75" customHeight="1" x14ac:dyDescent="0.2">
      <c r="B11" s="12">
        <v>3</v>
      </c>
      <c r="C11" s="2" t="s">
        <v>13</v>
      </c>
      <c r="D11" s="3">
        <v>21447.42</v>
      </c>
      <c r="E11" s="1">
        <f>(D11*1)/$D$18</f>
        <v>7.1013251209845502E-2</v>
      </c>
      <c r="F11" s="10">
        <v>0.5</v>
      </c>
      <c r="G11" s="13">
        <f>D11*F11</f>
        <v>10723.71</v>
      </c>
      <c r="H11" s="10">
        <v>0.25</v>
      </c>
      <c r="I11" s="8">
        <f>H11*D11</f>
        <v>5361.8549999999996</v>
      </c>
      <c r="J11" s="10">
        <v>0.25</v>
      </c>
      <c r="K11" s="8">
        <f>J11*D11</f>
        <v>5361.8549999999996</v>
      </c>
      <c r="L11" s="10"/>
      <c r="M11" s="8"/>
      <c r="N11" s="10"/>
      <c r="O11" s="13"/>
      <c r="P11" s="23">
        <f>F11+H11+J11</f>
        <v>1</v>
      </c>
    </row>
    <row r="12" spans="2:16" ht="24.95" customHeight="1" x14ac:dyDescent="0.2">
      <c r="B12" s="12">
        <v>4</v>
      </c>
      <c r="C12" s="2" t="s">
        <v>10</v>
      </c>
      <c r="D12" s="3">
        <v>12358.15</v>
      </c>
      <c r="E12" s="1">
        <f>(D12*1)/$D$18</f>
        <v>4.0918320732235024E-2</v>
      </c>
      <c r="F12" s="10">
        <f>ROUND(G12/$D$18,4)</f>
        <v>0</v>
      </c>
      <c r="G12" s="13"/>
      <c r="H12" s="10">
        <f>ROUND(I12/$D$18,4)</f>
        <v>0</v>
      </c>
      <c r="I12" s="13"/>
      <c r="J12" s="10">
        <v>0.5</v>
      </c>
      <c r="K12" s="13"/>
      <c r="L12" s="10">
        <v>0.5</v>
      </c>
      <c r="M12" s="13">
        <f>D12*L12</f>
        <v>6179.0749999999998</v>
      </c>
      <c r="N12" s="10">
        <v>0.5</v>
      </c>
      <c r="O12" s="13">
        <f>M12</f>
        <v>6179.0749999999998</v>
      </c>
      <c r="P12" s="23">
        <f>L12+N12</f>
        <v>1</v>
      </c>
    </row>
    <row r="13" spans="2:16" ht="35.25" customHeight="1" x14ac:dyDescent="0.2">
      <c r="B13" s="12">
        <v>5</v>
      </c>
      <c r="C13" s="2" t="s">
        <v>9</v>
      </c>
      <c r="D13" s="3">
        <v>9531.69</v>
      </c>
      <c r="E13" s="1">
        <f>(D13*1)/$D$18</f>
        <v>3.1559800499284869E-2</v>
      </c>
      <c r="F13" s="10">
        <f>G13/$D$18</f>
        <v>0</v>
      </c>
      <c r="G13" s="13"/>
      <c r="H13" s="10">
        <f>I13/$D$18</f>
        <v>0</v>
      </c>
      <c r="I13" s="13"/>
      <c r="J13" s="10">
        <v>0.5</v>
      </c>
      <c r="K13" s="13"/>
      <c r="L13" s="10">
        <v>0.5</v>
      </c>
      <c r="M13" s="13">
        <f>D13*L13</f>
        <v>4765.8450000000003</v>
      </c>
      <c r="N13" s="10">
        <v>0.5</v>
      </c>
      <c r="O13" s="13">
        <f>D13*N13</f>
        <v>4765.8450000000003</v>
      </c>
      <c r="P13" s="23">
        <f>L13+N13</f>
        <v>1</v>
      </c>
    </row>
    <row r="14" spans="2:16" x14ac:dyDescent="0.2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2:16" ht="24.95" customHeight="1" x14ac:dyDescent="0.2">
      <c r="B15" s="25" t="s">
        <v>4</v>
      </c>
      <c r="C15" s="25"/>
      <c r="D15" s="4"/>
      <c r="E15" s="14"/>
      <c r="F15" s="10">
        <f>SUM(F9:F13)</f>
        <v>1.8</v>
      </c>
      <c r="G15" s="8"/>
      <c r="H15" s="10">
        <f>SUM(H9:H13)</f>
        <v>0.55000000000000004</v>
      </c>
      <c r="I15" s="11"/>
      <c r="J15" s="10">
        <f>SUM(J9:J13)</f>
        <v>1.65</v>
      </c>
      <c r="K15" s="11"/>
      <c r="L15" s="10">
        <f>SUM(L9:L13)</f>
        <v>1</v>
      </c>
      <c r="M15" s="11"/>
      <c r="N15" s="10">
        <f>SUM(N9:N13)</f>
        <v>1</v>
      </c>
      <c r="O15" s="11"/>
      <c r="P15" s="10"/>
    </row>
    <row r="16" spans="2:16" ht="24.95" customHeight="1" x14ac:dyDescent="0.2">
      <c r="B16" s="25" t="s">
        <v>5</v>
      </c>
      <c r="C16" s="25"/>
      <c r="D16" s="4"/>
      <c r="E16" s="4"/>
      <c r="F16" s="10">
        <f>F15</f>
        <v>1.8</v>
      </c>
      <c r="G16" s="8"/>
      <c r="H16" s="10">
        <f>F16+H15</f>
        <v>2.35</v>
      </c>
      <c r="I16" s="11"/>
      <c r="J16" s="10">
        <f>H16+J15</f>
        <v>4</v>
      </c>
      <c r="K16" s="11"/>
      <c r="L16" s="10">
        <f>J16+L15</f>
        <v>5</v>
      </c>
      <c r="M16" s="11"/>
      <c r="N16" s="10">
        <f>L16+N15</f>
        <v>6</v>
      </c>
      <c r="O16" s="11"/>
      <c r="P16" s="11"/>
    </row>
    <row r="17" spans="2:16" ht="24.95" customHeight="1" x14ac:dyDescent="0.2">
      <c r="B17" s="25" t="s">
        <v>6</v>
      </c>
      <c r="C17" s="25"/>
      <c r="D17" s="4"/>
      <c r="E17" s="4"/>
      <c r="F17" s="11"/>
      <c r="G17" s="8">
        <f>SUM(G9:G13)</f>
        <v>85449</v>
      </c>
      <c r="H17" s="11"/>
      <c r="I17" s="8">
        <f>SUM(I9:I16)</f>
        <v>79343.14499999999</v>
      </c>
      <c r="J17" s="11"/>
      <c r="K17" s="8">
        <f>SUM(K9:K16)</f>
        <v>104003.575</v>
      </c>
      <c r="L17" s="11"/>
      <c r="M17" s="8">
        <f>SUM(M10:M16)</f>
        <v>10944.92</v>
      </c>
      <c r="N17" s="11"/>
      <c r="O17" s="8">
        <f>SUM(O10:O16)</f>
        <v>10944.92</v>
      </c>
      <c r="P17" s="8"/>
    </row>
    <row r="18" spans="2:16" ht="24.95" customHeight="1" x14ac:dyDescent="0.2">
      <c r="B18" s="25" t="s">
        <v>7</v>
      </c>
      <c r="C18" s="25"/>
      <c r="D18" s="5">
        <v>302019.96999999997</v>
      </c>
      <c r="E18" s="6">
        <f>SUM(E9:E13)</f>
        <v>0.96247132267445756</v>
      </c>
      <c r="F18" s="11"/>
      <c r="G18" s="8">
        <f>G17</f>
        <v>85449</v>
      </c>
      <c r="H18" s="11"/>
      <c r="I18" s="8">
        <f>G18+I17</f>
        <v>164792.14499999999</v>
      </c>
      <c r="J18" s="11"/>
      <c r="K18" s="8">
        <f>I18+K17</f>
        <v>268795.71999999997</v>
      </c>
      <c r="L18" s="11"/>
      <c r="M18" s="8">
        <f>K18+M17</f>
        <v>279740.63999999996</v>
      </c>
      <c r="N18" s="11"/>
      <c r="O18" s="8">
        <f>P18</f>
        <v>290685.57</v>
      </c>
      <c r="P18" s="7">
        <v>290685.57</v>
      </c>
    </row>
    <row r="19" spans="2:16" ht="20.100000000000001" customHeight="1" x14ac:dyDescent="0.2"/>
    <row r="20" spans="2:16" ht="20.100000000000001" customHeight="1" x14ac:dyDescent="0.2"/>
    <row r="21" spans="2:16" ht="20.100000000000001" customHeight="1" x14ac:dyDescent="0.2"/>
  </sheetData>
  <mergeCells count="23">
    <mergeCell ref="C4:C8"/>
    <mergeCell ref="D4:D8"/>
    <mergeCell ref="B14:P14"/>
    <mergeCell ref="B15:C15"/>
    <mergeCell ref="J6:K6"/>
    <mergeCell ref="J4:P4"/>
    <mergeCell ref="P6:P8"/>
    <mergeCell ref="B16:C16"/>
    <mergeCell ref="B17:C17"/>
    <mergeCell ref="B18:C18"/>
    <mergeCell ref="E4:E8"/>
    <mergeCell ref="H6:I6"/>
    <mergeCell ref="F7:G7"/>
    <mergeCell ref="F6:G6"/>
    <mergeCell ref="F4:I4"/>
    <mergeCell ref="F5:P5"/>
    <mergeCell ref="L6:M6"/>
    <mergeCell ref="N6:O6"/>
    <mergeCell ref="H7:I7"/>
    <mergeCell ref="J7:K7"/>
    <mergeCell ref="L7:M7"/>
    <mergeCell ref="N7:O7"/>
    <mergeCell ref="B4:B8"/>
  </mergeCells>
  <pageMargins left="0.51181102362204722" right="0.51181102362204722" top="0.78740157480314965" bottom="0.78740157480314965" header="0.31496062992125984" footer="0.31496062992125984"/>
  <pageSetup paperSize="9" scale="6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clovis</dc:creator>
  <cp:lastModifiedBy>FRIGO ENGENHARIA</cp:lastModifiedBy>
  <cp:lastPrinted>2021-04-29T11:25:50Z</cp:lastPrinted>
  <dcterms:created xsi:type="dcterms:W3CDTF">2018-06-26T16:12:58Z</dcterms:created>
  <dcterms:modified xsi:type="dcterms:W3CDTF">2021-04-29T11:25:53Z</dcterms:modified>
</cp:coreProperties>
</file>